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lucdenver-my.sharepoint.com/personal/catherine_brady_cuanschutz_edu/Documents/Desktop/"/>
    </mc:Choice>
  </mc:AlternateContent>
  <xr:revisionPtr revIDLastSave="7" documentId="8_{0A24E075-A888-4A5D-A009-B36D050020BB}" xr6:coauthVersionLast="47" xr6:coauthVersionMax="47" xr10:uidLastSave="{D491493D-E621-4FFD-95B4-A99F6DBFFF4B}"/>
  <bookViews>
    <workbookView xWindow="-120" yWindow="-120" windowWidth="29040" windowHeight="15720" xr2:uid="{00000000-000D-0000-FFFF-FFFF00000000}"/>
  </bookViews>
  <sheets>
    <sheet name="Break-Even Model" sheetId="1" r:id="rId1"/>
    <sheet name="3-Year Cash Flow" sheetId="2" r:id="rId2"/>
    <sheet name="Dashboard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B20" i="1"/>
  <c r="B3" i="3" l="1"/>
  <c r="B11" i="2"/>
  <c r="B12" i="2" s="1"/>
  <c r="B10" i="2"/>
  <c r="D4" i="2"/>
  <c r="B25" i="1"/>
  <c r="B24" i="1"/>
  <c r="B5" i="3" s="1"/>
  <c r="D5" i="2" l="1"/>
  <c r="D6" i="2" s="1"/>
  <c r="D7" i="2" s="1"/>
  <c r="B26" i="1"/>
  <c r="B7" i="3" s="1"/>
  <c r="B6" i="3"/>
  <c r="B10" i="3"/>
</calcChain>
</file>

<file path=xl/sharedStrings.xml><?xml version="1.0" encoding="utf-8"?>
<sst xmlns="http://schemas.openxmlformats.org/spreadsheetml/2006/main" count="87" uniqueCount="76">
  <si>
    <t>APP Fellowship Break-Even Calculator</t>
  </si>
  <si>
    <t>All dollar amounts are in $000s unless changed by user.</t>
  </si>
  <si>
    <t>INPUTS: INVESTMENT</t>
  </si>
  <si>
    <t>Cost Category</t>
  </si>
  <si>
    <t>Your Program ($K)</t>
  </si>
  <si>
    <t>Notes</t>
  </si>
  <si>
    <t>Fellow stipend + benefits</t>
  </si>
  <si>
    <t>Salary + fringe</t>
  </si>
  <si>
    <t>Program director time (FTE)</t>
  </si>
  <si>
    <t>Protected effort</t>
  </si>
  <si>
    <t>Preceptor productivity loss</t>
  </si>
  <si>
    <t>Reduced clinical volume</t>
  </si>
  <si>
    <t>Didactic/simulation/materials</t>
  </si>
  <si>
    <t>Curriculum, LMS, CME</t>
  </si>
  <si>
    <t>Administrative support</t>
  </si>
  <si>
    <t>Coordinator, credentialing</t>
  </si>
  <si>
    <t>Total Fellowship Investment</t>
  </si>
  <si>
    <t>INPUTS: VALUE GENERATED</t>
  </si>
  <si>
    <t>Return Category</t>
  </si>
  <si>
    <t>Amount ($K)</t>
  </si>
  <si>
    <t>Timing</t>
  </si>
  <si>
    <t>Fellow billing revenue during training</t>
  </si>
  <si>
    <t>Fellowship Year</t>
  </si>
  <si>
    <t>RVUs/collections during training</t>
  </si>
  <si>
    <t>Vacancy cost avoided</t>
  </si>
  <si>
    <t>Year 1</t>
  </si>
  <si>
    <t>Money not lost while position is filled sooner</t>
  </si>
  <si>
    <t>Locum tenens cost avoided</t>
  </si>
  <si>
    <t>Locum shifts not needed</t>
  </si>
  <si>
    <t>Recruitment cost avoided</t>
  </si>
  <si>
    <t>Search/interview/onboarding costs avoided</t>
  </si>
  <si>
    <t>Accelerated ramp-up value</t>
  </si>
  <si>
    <t>Earlier independent practice</t>
  </si>
  <si>
    <t>Annual retained APP value</t>
  </si>
  <si>
    <t>Years 1–3</t>
  </si>
  <si>
    <t>Retention/productivity value that continues if fellow stays</t>
  </si>
  <si>
    <t>Total Value Generated</t>
  </si>
  <si>
    <t>BREAK-EVEN</t>
  </si>
  <si>
    <t>Metric</t>
  </si>
  <si>
    <t>Formula Result</t>
  </si>
  <si>
    <t>Plain-English Interpretation</t>
  </si>
  <si>
    <t>Break-even months</t>
  </si>
  <si>
    <t>Months until cumulative value exceeds the fellowship investment</t>
  </si>
  <si>
    <t>3-year net value created</t>
  </si>
  <si>
    <t>Total value generated over 3 years minus fellowship investment</t>
  </si>
  <si>
    <t>3-year ROI %</t>
  </si>
  <si>
    <t>Net value divided by initial investment</t>
  </si>
  <si>
    <t>3-Year ROI Model</t>
  </si>
  <si>
    <t>This sheet separates one-time and recurring value so ROI is easier to explain to leadership.</t>
  </si>
  <si>
    <t>Year</t>
  </si>
  <si>
    <t>Investment ($K)</t>
  </si>
  <si>
    <t>Value Generated ($K)</t>
  </si>
  <si>
    <t>Cumulative Net Value ($K)</t>
  </si>
  <si>
    <t>Explanation</t>
  </si>
  <si>
    <t>Program cost minus fellow billing during training</t>
  </si>
  <si>
    <t>Year 1 as Staff APP</t>
  </si>
  <si>
    <t>Vacancy, locum, recruitment, ramp-up, and retained APP value</t>
  </si>
  <si>
    <t>Year 2</t>
  </si>
  <si>
    <t>Ongoing retained APP value</t>
  </si>
  <si>
    <t>Year 3</t>
  </si>
  <si>
    <t>Summary</t>
  </si>
  <si>
    <t>Break-even month</t>
  </si>
  <si>
    <t>APP Fellowship ROI Dashboard</t>
  </si>
  <si>
    <t>Key Metric</t>
  </si>
  <si>
    <t>Value</t>
  </si>
  <si>
    <t>Interpretation</t>
  </si>
  <si>
    <t>Total investment</t>
  </si>
  <si>
    <t>Initial fellowship-year investment</t>
  </si>
  <si>
    <t>Fellowship-year net cost</t>
  </si>
  <si>
    <t>Investment minus fellow billing</t>
  </si>
  <si>
    <t>When cumulative value turns positive</t>
  </si>
  <si>
    <t>Value after recovering the initial investment</t>
  </si>
  <si>
    <t>Net value / total investment</t>
  </si>
  <si>
    <t>Plain-English Summary</t>
  </si>
  <si>
    <t>If the fellow is retained for 3 years, the model estimates that the program creates:</t>
  </si>
  <si>
    <t>in net financial value after recouping the initial investment.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</si>
</sst>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0.0"/>
  </numFmts>
  <fonts count="9">
    <font>
      <sz val="11"/>
      <name val="Carlito"/>
    </font>
    <font>
      <b/>
      <sz val="16"/>
      <color rgb="FFFFFFFF"/>
      <name val="Carlito"/>
    </font>
    <font>
      <b/>
      <sz val="11"/>
      <color rgb="FF0B4A8B"/>
      <name val="Carlito"/>
    </font>
    <font>
      <b/>
      <sz val="11"/>
      <color rgb="FFFFFFFF"/>
      <name val="Carlito"/>
    </font>
    <font>
      <b/>
      <sz val="11"/>
      <color rgb="FF166534"/>
      <name val="Carlito"/>
    </font>
    <font>
      <b/>
      <sz val="11"/>
      <name val="Carlito"/>
    </font>
    <font>
      <b/>
      <sz val="11"/>
      <color rgb="FF4A148C"/>
      <name val="Carlito"/>
    </font>
    <font>
      <b/>
      <sz val="14"/>
      <name val="Carlito"/>
    </font>
    <font>
      <b/>
      <sz val="18"/>
      <color rgb="FF166534"/>
      <name val="Carlito"/>
    </font>
  </fonts>
  <fills count="8">
    <fill>
      <patternFill patternType="none"/>
    </fill>
    <fill>
      <patternFill patternType="gray125"/>
    </fill>
    <fill>
      <patternFill patternType="solid">
        <fgColor rgb="FF0B4A8B"/>
      </patternFill>
    </fill>
    <fill>
      <patternFill patternType="solid">
        <fgColor rgb="FFD9EAF7"/>
      </patternFill>
    </fill>
    <fill>
      <patternFill patternType="solid">
        <fgColor rgb="FFE6F4EA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FFEDE7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2" fillId="3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164" fontId="0" fillId="0" borderId="0" xfId="0" applyNumberFormat="1" applyAlignment="1">
      <alignment wrapText="1"/>
    </xf>
    <xf numFmtId="164" fontId="2" fillId="3" borderId="0" xfId="0" applyNumberFormat="1" applyFont="1" applyFill="1" applyAlignment="1">
      <alignment wrapText="1"/>
    </xf>
    <xf numFmtId="164" fontId="3" fillId="2" borderId="0" xfId="0" applyNumberFormat="1" applyFont="1" applyFill="1" applyAlignment="1">
      <alignment wrapText="1"/>
    </xf>
    <xf numFmtId="0" fontId="4" fillId="4" borderId="0" xfId="0" applyFont="1" applyFill="1" applyAlignment="1">
      <alignment wrapText="1"/>
    </xf>
    <xf numFmtId="164" fontId="0" fillId="5" borderId="0" xfId="0" applyNumberFormat="1" applyFill="1" applyAlignment="1">
      <alignment wrapText="1"/>
    </xf>
    <xf numFmtId="164" fontId="5" fillId="6" borderId="0" xfId="0" applyNumberFormat="1" applyFont="1" applyFill="1" applyAlignment="1">
      <alignment wrapText="1"/>
    </xf>
    <xf numFmtId="165" fontId="6" fillId="7" borderId="0" xfId="0" applyNumberFormat="1" applyFont="1" applyFill="1" applyAlignment="1">
      <alignment wrapText="1"/>
    </xf>
    <xf numFmtId="164" fontId="6" fillId="7" borderId="0" xfId="0" applyNumberFormat="1" applyFont="1" applyFill="1" applyAlignment="1">
      <alignment wrapText="1"/>
    </xf>
    <xf numFmtId="9" fontId="6" fillId="7" borderId="0" xfId="0" applyNumberFormat="1" applyFont="1" applyFill="1" applyAlignment="1">
      <alignment wrapText="1"/>
    </xf>
    <xf numFmtId="165" fontId="5" fillId="7" borderId="0" xfId="0" applyNumberFormat="1" applyFont="1" applyFill="1" applyAlignment="1">
      <alignment wrapText="1"/>
    </xf>
    <xf numFmtId="164" fontId="5" fillId="7" borderId="0" xfId="0" applyNumberFormat="1" applyFont="1" applyFill="1" applyAlignment="1">
      <alignment wrapText="1"/>
    </xf>
    <xf numFmtId="9" fontId="5" fillId="7" borderId="0" xfId="0" applyNumberFormat="1" applyFont="1" applyFill="1" applyAlignment="1">
      <alignment wrapText="1"/>
    </xf>
    <xf numFmtId="164" fontId="7" fillId="6" borderId="0" xfId="0" applyNumberFormat="1" applyFont="1" applyFill="1" applyAlignment="1">
      <alignment wrapText="1"/>
    </xf>
    <xf numFmtId="165" fontId="7" fillId="6" borderId="0" xfId="0" applyNumberFormat="1" applyFont="1" applyFill="1" applyAlignment="1">
      <alignment wrapText="1"/>
    </xf>
    <xf numFmtId="9" fontId="7" fillId="6" borderId="0" xfId="0" applyNumberFormat="1" applyFont="1" applyFill="1" applyAlignment="1">
      <alignment wrapText="1"/>
    </xf>
    <xf numFmtId="164" fontId="8" fillId="6" borderId="0" xfId="0" applyNumberFormat="1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Cumulative Net Value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Investment ($K)</c:v>
          </c:tx>
          <c:cat>
            <c:strRef>
              <c:f>'3-Year Cash Flow'!$A$4:$A$7</c:f>
              <c:strCache>
                <c:ptCount val="4"/>
                <c:pt idx="0">
                  <c:v>Fellowship Year</c:v>
                </c:pt>
                <c:pt idx="1">
                  <c:v>Year 1 as Staff APP</c:v>
                </c:pt>
                <c:pt idx="2">
                  <c:v>Year 2</c:v>
                </c:pt>
                <c:pt idx="3">
                  <c:v>Year 3</c:v>
                </c:pt>
              </c:strCache>
            </c:strRef>
          </c:cat>
          <c:val>
            <c:numRef>
              <c:f>'3-Year Cash Flow'!$B$4:$B$7</c:f>
              <c:numCache>
                <c:formatCode>\$#,##0</c:formatCode>
                <c:ptCount val="4"/>
                <c:pt idx="0">
                  <c:v>150000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BD-473F-93BF-01AAA08D1F3E}"/>
            </c:ext>
          </c:extLst>
        </c:ser>
        <c:ser>
          <c:idx val="1"/>
          <c:order val="1"/>
          <c:tx>
            <c:v>Value Generated ($K)</c:v>
          </c:tx>
          <c:cat>
            <c:strRef>
              <c:f>'3-Year Cash Flow'!$A$4:$A$7</c:f>
              <c:strCache>
                <c:ptCount val="4"/>
                <c:pt idx="0">
                  <c:v>Fellowship Year</c:v>
                </c:pt>
                <c:pt idx="1">
                  <c:v>Year 1 as Staff APP</c:v>
                </c:pt>
                <c:pt idx="2">
                  <c:v>Year 2</c:v>
                </c:pt>
                <c:pt idx="3">
                  <c:v>Year 3</c:v>
                </c:pt>
              </c:strCache>
            </c:strRef>
          </c:cat>
          <c:val>
            <c:numRef>
              <c:f>'3-Year Cash Flow'!$C$4:$C$7</c:f>
              <c:numCache>
                <c:formatCode>\$#,##0</c:formatCode>
                <c:ptCount val="4"/>
                <c:pt idx="0">
                  <c:v>70000</c:v>
                </c:pt>
                <c:pt idx="1">
                  <c:v>150000</c:v>
                </c:pt>
                <c:pt idx="2">
                  <c:v>175000</c:v>
                </c:pt>
                <c:pt idx="3">
                  <c:v>180000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BD-473F-93BF-01AAA08D1F3E}"/>
            </c:ext>
          </c:extLst>
        </c:ser>
        <c:ser>
          <c:idx val="2"/>
          <c:order val="2"/>
          <c:tx>
            <c:v>Cumulative Net Value ($K)</c:v>
          </c:tx>
          <c:cat>
            <c:strRef>
              <c:f>'3-Year Cash Flow'!$A$4:$A$7</c:f>
              <c:strCache>
                <c:ptCount val="4"/>
                <c:pt idx="0">
                  <c:v>Fellowship Year</c:v>
                </c:pt>
                <c:pt idx="1">
                  <c:v>Year 1 as Staff APP</c:v>
                </c:pt>
                <c:pt idx="2">
                  <c:v>Year 2</c:v>
                </c:pt>
                <c:pt idx="3">
                  <c:v>Year 3</c:v>
                </c:pt>
              </c:strCache>
            </c:strRef>
          </c:cat>
          <c:val>
            <c:numRef>
              <c:f>'3-Year Cash Flow'!$D$4:$D$7</c:f>
              <c:numCache>
                <c:formatCode>\$#,##0</c:formatCode>
                <c:ptCount val="4"/>
                <c:pt idx="0">
                  <c:v>220000</c:v>
                </c:pt>
                <c:pt idx="1">
                  <c:v>370000</c:v>
                </c:pt>
                <c:pt idx="2">
                  <c:v>545000</c:v>
                </c:pt>
                <c:pt idx="3">
                  <c:v>725000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BD-473F-93BF-01AAA08D1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$#,##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workbookViewId="0">
      <selection activeCell="D30" sqref="D30"/>
    </sheetView>
  </sheetViews>
  <sheetFormatPr defaultRowHeight="14.25"/>
  <cols>
    <col min="1" max="1" width="32" customWidth="1"/>
    <col min="2" max="2" width="18" customWidth="1"/>
    <col min="3" max="4" width="24" customWidth="1"/>
    <col min="5" max="5" width="45" customWidth="1"/>
  </cols>
  <sheetData>
    <row r="1" spans="1:6" ht="45" customHeight="1">
      <c r="A1" s="1" t="s">
        <v>0</v>
      </c>
      <c r="B1" s="1"/>
      <c r="C1" s="1"/>
      <c r="D1" s="1"/>
      <c r="E1" s="1"/>
      <c r="F1" s="1"/>
    </row>
    <row r="2" spans="1:6" ht="28.5">
      <c r="A2" s="2" t="s">
        <v>1</v>
      </c>
      <c r="B2" s="2"/>
      <c r="C2" s="2"/>
      <c r="D2" s="2"/>
      <c r="E2" s="2"/>
      <c r="F2" s="2"/>
    </row>
    <row r="3" spans="1:6" ht="15">
      <c r="A3" s="3" t="s">
        <v>2</v>
      </c>
      <c r="B3" s="3"/>
      <c r="C3" s="3"/>
      <c r="D3" s="3"/>
      <c r="E3" s="3"/>
      <c r="F3" s="2"/>
    </row>
    <row r="4" spans="1:6" ht="15">
      <c r="A4" s="4" t="s">
        <v>3</v>
      </c>
      <c r="B4" s="4" t="s">
        <v>4</v>
      </c>
      <c r="C4" s="4" t="s">
        <v>5</v>
      </c>
      <c r="D4" s="4"/>
      <c r="E4" s="4"/>
      <c r="F4" s="2"/>
    </row>
    <row r="5" spans="1:6">
      <c r="A5" s="2" t="s">
        <v>6</v>
      </c>
      <c r="B5" s="9"/>
      <c r="C5" s="2" t="s">
        <v>7</v>
      </c>
      <c r="D5" s="2"/>
      <c r="E5" s="2"/>
      <c r="F5" s="2"/>
    </row>
    <row r="6" spans="1:6">
      <c r="A6" s="2" t="s">
        <v>8</v>
      </c>
      <c r="B6" s="9"/>
      <c r="C6" s="2" t="s">
        <v>9</v>
      </c>
      <c r="D6" s="2"/>
      <c r="E6" s="2"/>
      <c r="F6" s="2"/>
    </row>
    <row r="7" spans="1:6">
      <c r="A7" s="2" t="s">
        <v>10</v>
      </c>
      <c r="B7" s="9"/>
      <c r="C7" s="2" t="s">
        <v>11</v>
      </c>
      <c r="D7" s="2"/>
      <c r="E7" s="2"/>
      <c r="F7" s="2"/>
    </row>
    <row r="8" spans="1:6">
      <c r="A8" s="2" t="s">
        <v>12</v>
      </c>
      <c r="B8" s="9"/>
      <c r="C8" s="2" t="s">
        <v>13</v>
      </c>
      <c r="D8" s="2"/>
      <c r="E8" s="2"/>
      <c r="F8" s="2"/>
    </row>
    <row r="9" spans="1:6">
      <c r="A9" s="2" t="s">
        <v>14</v>
      </c>
      <c r="B9" s="9"/>
      <c r="C9" s="2" t="s">
        <v>15</v>
      </c>
      <c r="D9" s="2"/>
      <c r="E9" s="2"/>
      <c r="F9" s="2"/>
    </row>
    <row r="10" spans="1:6" ht="15">
      <c r="A10" s="2" t="s">
        <v>16</v>
      </c>
      <c r="B10" s="10">
        <f>SUM(B5:B9)</f>
        <v>0</v>
      </c>
      <c r="C10" s="2"/>
      <c r="D10" s="2"/>
      <c r="E10" s="2"/>
      <c r="F10" s="2"/>
    </row>
    <row r="11" spans="1:6">
      <c r="A11" s="2"/>
      <c r="B11" s="5"/>
      <c r="C11" s="2"/>
      <c r="D11" s="2"/>
      <c r="E11" s="2"/>
      <c r="F11" s="2"/>
    </row>
    <row r="12" spans="1:6" ht="15">
      <c r="A12" s="3" t="s">
        <v>17</v>
      </c>
      <c r="B12" s="6"/>
      <c r="C12" s="3"/>
      <c r="D12" s="3"/>
      <c r="E12" s="3"/>
      <c r="F12" s="2"/>
    </row>
    <row r="13" spans="1:6" ht="15">
      <c r="A13" s="4" t="s">
        <v>18</v>
      </c>
      <c r="B13" s="7" t="s">
        <v>19</v>
      </c>
      <c r="C13" s="4" t="s">
        <v>20</v>
      </c>
      <c r="D13" s="4" t="s">
        <v>5</v>
      </c>
      <c r="E13" s="4"/>
      <c r="F13" s="2"/>
    </row>
    <row r="14" spans="1:6" ht="28.5">
      <c r="A14" s="2" t="s">
        <v>21</v>
      </c>
      <c r="B14" s="9"/>
      <c r="C14" s="2" t="s">
        <v>22</v>
      </c>
      <c r="D14" s="2" t="s">
        <v>23</v>
      </c>
      <c r="E14" s="2"/>
      <c r="F14" s="2"/>
    </row>
    <row r="15" spans="1:6" ht="28.5">
      <c r="A15" s="2" t="s">
        <v>24</v>
      </c>
      <c r="B15" s="9"/>
      <c r="C15" s="2" t="s">
        <v>25</v>
      </c>
      <c r="D15" s="2" t="s">
        <v>26</v>
      </c>
      <c r="E15" s="2"/>
      <c r="F15" s="2"/>
    </row>
    <row r="16" spans="1:6">
      <c r="A16" s="2" t="s">
        <v>27</v>
      </c>
      <c r="B16" s="9"/>
      <c r="C16" s="2" t="s">
        <v>25</v>
      </c>
      <c r="D16" s="2" t="s">
        <v>28</v>
      </c>
      <c r="E16" s="2"/>
      <c r="F16" s="2"/>
    </row>
    <row r="17" spans="1:6" ht="28.5">
      <c r="A17" s="2" t="s">
        <v>29</v>
      </c>
      <c r="B17" s="9"/>
      <c r="C17" s="2" t="s">
        <v>25</v>
      </c>
      <c r="D17" s="2" t="s">
        <v>30</v>
      </c>
      <c r="E17" s="2"/>
      <c r="F17" s="2"/>
    </row>
    <row r="18" spans="1:6">
      <c r="A18" s="2" t="s">
        <v>31</v>
      </c>
      <c r="B18" s="9"/>
      <c r="C18" s="2" t="s">
        <v>25</v>
      </c>
      <c r="D18" s="2" t="s">
        <v>32</v>
      </c>
      <c r="E18" s="2"/>
      <c r="F18" s="2"/>
    </row>
    <row r="19" spans="1:6" ht="28.5">
      <c r="A19" s="2" t="s">
        <v>33</v>
      </c>
      <c r="B19" s="9"/>
      <c r="C19" s="2" t="s">
        <v>34</v>
      </c>
      <c r="D19" s="2" t="s">
        <v>35</v>
      </c>
      <c r="E19" s="2"/>
      <c r="F19" s="2"/>
    </row>
    <row r="20" spans="1:6" ht="15">
      <c r="A20" s="2" t="s">
        <v>36</v>
      </c>
      <c r="B20" s="10">
        <f>SUM(B14:B19)</f>
        <v>0</v>
      </c>
      <c r="C20" s="2"/>
      <c r="D20" s="2"/>
      <c r="E20" s="2"/>
      <c r="F20" s="2"/>
    </row>
    <row r="21" spans="1:6">
      <c r="A21" s="2"/>
      <c r="B21" s="2"/>
      <c r="C21" s="2"/>
      <c r="D21" s="2"/>
      <c r="E21" s="2"/>
      <c r="F21" s="2"/>
    </row>
    <row r="22" spans="1:6" ht="15">
      <c r="A22" s="3" t="s">
        <v>37</v>
      </c>
      <c r="B22" s="3"/>
      <c r="C22" s="3"/>
      <c r="D22" s="3"/>
      <c r="E22" s="3"/>
      <c r="F22" s="2"/>
    </row>
    <row r="23" spans="1:6" ht="30">
      <c r="A23" s="4" t="s">
        <v>38</v>
      </c>
      <c r="B23" s="4" t="s">
        <v>39</v>
      </c>
      <c r="C23" s="4" t="s">
        <v>40</v>
      </c>
      <c r="D23" s="4"/>
      <c r="E23" s="4"/>
      <c r="F23" s="2"/>
    </row>
    <row r="24" spans="1:6" ht="43.5">
      <c r="A24" s="2" t="s">
        <v>41</v>
      </c>
      <c r="B24" s="11" t="str">
        <f>IFERROR(IF(B14&gt;=B10,B10/(B14/12),12+ABS(B14-B10)/((SUM(B15:B19))/12)),"")</f>
        <v/>
      </c>
      <c r="C24" s="2" t="s">
        <v>42</v>
      </c>
      <c r="D24" s="2"/>
      <c r="E24" s="2"/>
      <c r="F24" s="2"/>
    </row>
    <row r="25" spans="1:6" ht="43.5">
      <c r="A25" s="2" t="s">
        <v>43</v>
      </c>
      <c r="B25" s="12">
        <f>B14+SUM(B15:B18)+(B19*3)-B10</f>
        <v>0</v>
      </c>
      <c r="C25" s="2" t="s">
        <v>44</v>
      </c>
      <c r="D25" s="2"/>
      <c r="E25" s="2"/>
      <c r="F25" s="2"/>
    </row>
    <row r="26" spans="1:6" ht="29.25">
      <c r="A26" s="2" t="s">
        <v>45</v>
      </c>
      <c r="B26" s="13" t="str">
        <f>IFERROR(B25/B10,"")</f>
        <v/>
      </c>
      <c r="C26" s="2" t="s">
        <v>46</v>
      </c>
      <c r="D26" s="2"/>
      <c r="E26" s="2"/>
      <c r="F26" s="2"/>
    </row>
    <row r="27" spans="1:6">
      <c r="A27" s="2"/>
      <c r="B27" s="2"/>
      <c r="C27" s="2"/>
      <c r="D27" s="2"/>
      <c r="E27" s="2"/>
      <c r="F27" s="2"/>
    </row>
    <row r="28" spans="1:6">
      <c r="A28" s="2"/>
      <c r="B28" s="2"/>
      <c r="C28" s="2"/>
      <c r="D28" s="2"/>
      <c r="E28" s="2"/>
      <c r="F28" s="2"/>
    </row>
    <row r="29" spans="1:6">
      <c r="A29" s="2"/>
      <c r="B29" s="2"/>
      <c r="C29" s="2"/>
      <c r="D29" s="2"/>
      <c r="E29" s="2"/>
      <c r="F29" s="2"/>
    </row>
    <row r="30" spans="1:6">
      <c r="A30" s="2"/>
      <c r="B30" s="2"/>
      <c r="C30" s="2"/>
      <c r="D30" s="2"/>
      <c r="E30" s="2"/>
      <c r="F30" s="2"/>
    </row>
    <row r="31" spans="1:6">
      <c r="A31" s="2"/>
      <c r="B31" s="2"/>
      <c r="C31" s="2"/>
      <c r="D31" s="2"/>
      <c r="E31" s="2"/>
      <c r="F31" s="2"/>
    </row>
    <row r="32" spans="1:6">
      <c r="A32" s="2"/>
      <c r="B32" s="2"/>
      <c r="C32" s="2"/>
      <c r="D32" s="2"/>
      <c r="E32" s="2"/>
      <c r="F32" s="2"/>
    </row>
    <row r="33" spans="1:6">
      <c r="A33" s="2"/>
      <c r="B33" s="2"/>
      <c r="C33" s="2"/>
      <c r="D33" s="2"/>
      <c r="E33" s="2"/>
      <c r="F33" s="2"/>
    </row>
    <row r="34" spans="1:6">
      <c r="A34" s="2"/>
      <c r="B34" s="2"/>
      <c r="C34" s="2"/>
      <c r="D34" s="2"/>
      <c r="E34" s="2"/>
      <c r="F34" s="2"/>
    </row>
    <row r="35" spans="1:6">
      <c r="A35" s="2"/>
      <c r="B35" s="2"/>
      <c r="C35" s="2"/>
      <c r="D35" s="2"/>
      <c r="E35" s="2"/>
      <c r="F35" s="2"/>
    </row>
    <row r="36" spans="1:6">
      <c r="A36" s="2"/>
      <c r="B36" s="2"/>
      <c r="C36" s="2"/>
      <c r="D36" s="2"/>
      <c r="E36" s="2"/>
      <c r="F36" s="2"/>
    </row>
    <row r="37" spans="1:6">
      <c r="A37" s="2"/>
      <c r="B37" s="2"/>
      <c r="C37" s="2"/>
      <c r="D37" s="2"/>
      <c r="E37" s="2"/>
      <c r="F37" s="2"/>
    </row>
    <row r="38" spans="1:6">
      <c r="A38" s="2"/>
      <c r="B38" s="2"/>
      <c r="C38" s="2"/>
      <c r="D38" s="2"/>
      <c r="E38" s="2"/>
      <c r="F38" s="2"/>
    </row>
    <row r="39" spans="1:6">
      <c r="A39" s="2"/>
      <c r="B39" s="2"/>
      <c r="C39" s="2"/>
      <c r="D39" s="2"/>
      <c r="E39" s="2"/>
      <c r="F39" s="2"/>
    </row>
    <row r="40" spans="1:6">
      <c r="A40" s="2"/>
      <c r="B40" s="2"/>
      <c r="C40" s="2"/>
      <c r="D40" s="2"/>
      <c r="E40" s="2"/>
      <c r="F4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"/>
  <sheetViews>
    <sheetView workbookViewId="0">
      <selection activeCell="D11" sqref="D11"/>
    </sheetView>
  </sheetViews>
  <sheetFormatPr defaultRowHeight="14.25"/>
  <cols>
    <col min="1" max="1" width="32" customWidth="1"/>
    <col min="2" max="2" width="18" customWidth="1"/>
    <col min="3" max="4" width="24" customWidth="1"/>
    <col min="5" max="5" width="45" customWidth="1"/>
  </cols>
  <sheetData>
    <row r="1" spans="1:6" ht="27.95" customHeight="1">
      <c r="A1" s="1" t="s">
        <v>47</v>
      </c>
      <c r="B1" s="1"/>
      <c r="C1" s="1"/>
      <c r="D1" s="1"/>
      <c r="E1" s="1"/>
      <c r="F1" s="1"/>
    </row>
    <row r="2" spans="1:6" ht="42.75">
      <c r="A2" s="2" t="s">
        <v>48</v>
      </c>
      <c r="B2" s="2"/>
      <c r="C2" s="2"/>
      <c r="D2" s="2"/>
      <c r="E2" s="2"/>
      <c r="F2" s="2"/>
    </row>
    <row r="3" spans="1:6" ht="30">
      <c r="A3" s="4" t="s">
        <v>49</v>
      </c>
      <c r="B3" s="4" t="s">
        <v>50</v>
      </c>
      <c r="C3" s="4" t="s">
        <v>51</v>
      </c>
      <c r="D3" s="4" t="s">
        <v>52</v>
      </c>
      <c r="E3" s="4" t="s">
        <v>53</v>
      </c>
      <c r="F3" s="2"/>
    </row>
    <row r="4" spans="1:6" ht="15">
      <c r="A4" s="2" t="s">
        <v>22</v>
      </c>
      <c r="B4" s="5">
        <v>150000</v>
      </c>
      <c r="C4" s="5">
        <v>70000</v>
      </c>
      <c r="D4" s="10">
        <f>B4+C4</f>
        <v>220000</v>
      </c>
      <c r="E4" s="2" t="s">
        <v>54</v>
      </c>
      <c r="F4" s="2"/>
    </row>
    <row r="5" spans="1:6" ht="29.25">
      <c r="A5" s="2" t="s">
        <v>55</v>
      </c>
      <c r="B5" s="5">
        <v>0</v>
      </c>
      <c r="C5" s="5">
        <v>150000</v>
      </c>
      <c r="D5" s="10">
        <f>D4+B5+C5</f>
        <v>370000</v>
      </c>
      <c r="E5" s="2" t="s">
        <v>56</v>
      </c>
      <c r="F5" s="2"/>
    </row>
    <row r="6" spans="1:6" ht="15">
      <c r="A6" s="2" t="s">
        <v>57</v>
      </c>
      <c r="B6" s="5">
        <v>0</v>
      </c>
      <c r="C6" s="5">
        <v>175000</v>
      </c>
      <c r="D6" s="10">
        <f>D5+B6+C6</f>
        <v>545000</v>
      </c>
      <c r="E6" s="2" t="s">
        <v>58</v>
      </c>
      <c r="F6" s="2"/>
    </row>
    <row r="7" spans="1:6" ht="15">
      <c r="A7" s="2" t="s">
        <v>59</v>
      </c>
      <c r="B7" s="5">
        <v>0</v>
      </c>
      <c r="C7" s="5">
        <v>180000</v>
      </c>
      <c r="D7" s="10">
        <f>D6+B7+C7</f>
        <v>725000</v>
      </c>
      <c r="E7" s="2" t="s">
        <v>58</v>
      </c>
      <c r="F7" s="2"/>
    </row>
    <row r="8" spans="1:6">
      <c r="A8" s="2"/>
      <c r="B8" s="2"/>
      <c r="C8" s="2"/>
      <c r="D8" s="2"/>
      <c r="E8" s="2"/>
      <c r="F8" s="2"/>
    </row>
    <row r="9" spans="1:6" ht="15">
      <c r="A9" s="3" t="s">
        <v>60</v>
      </c>
      <c r="B9" s="3"/>
      <c r="C9" s="3"/>
      <c r="D9" s="3"/>
      <c r="E9" s="3"/>
      <c r="F9" s="2"/>
    </row>
    <row r="10" spans="1:6" ht="15">
      <c r="A10" s="2" t="s">
        <v>61</v>
      </c>
      <c r="B10" s="14" t="str">
        <f>IFERROR(IF('Break-Even Model'!B14&gt;='Break-Even Model'!B10,'Break-Even Model'!B10/('Break-Even Model'!B14/12),12+ABS('Break-Even Model'!B14-'Break-Even Model'!B10)/(SUM('Break-Even Model'!B15:B19)/12)),"")</f>
        <v/>
      </c>
      <c r="C10" s="2"/>
      <c r="D10" s="2"/>
      <c r="E10" s="2"/>
      <c r="F10" s="2"/>
    </row>
    <row r="11" spans="1:6" ht="15">
      <c r="A11" s="2" t="s">
        <v>43</v>
      </c>
      <c r="B11" s="15">
        <f>'Break-Even Model'!B14+SUM('Break-Even Model'!B15:B18)+('Break-Even Model'!B19*3)-'Break-Even Model'!B10</f>
        <v>0</v>
      </c>
      <c r="C11" s="2"/>
      <c r="D11" s="2"/>
      <c r="E11" s="2"/>
      <c r="F11" s="2"/>
    </row>
    <row r="12" spans="1:6" ht="15">
      <c r="A12" s="2" t="s">
        <v>45</v>
      </c>
      <c r="B12" s="16" t="str">
        <f>IFERROR(B11/'Break-Even Model'!B10,"")</f>
        <v/>
      </c>
      <c r="C12" s="2"/>
      <c r="D12" s="2"/>
      <c r="E12" s="2"/>
      <c r="F12" s="2"/>
    </row>
    <row r="13" spans="1:6">
      <c r="A13" s="2"/>
      <c r="B13" s="2"/>
      <c r="C13" s="2"/>
      <c r="D13" s="2"/>
      <c r="E13" s="2"/>
      <c r="F13" s="2"/>
    </row>
    <row r="14" spans="1:6">
      <c r="A14" s="2"/>
      <c r="B14" s="2"/>
      <c r="C14" s="2"/>
      <c r="D14" s="2"/>
      <c r="E14" s="2"/>
      <c r="F14" s="2"/>
    </row>
    <row r="15" spans="1:6">
      <c r="A15" s="2"/>
      <c r="B15" s="2"/>
      <c r="C15" s="2"/>
      <c r="D15" s="2"/>
      <c r="E15" s="2"/>
      <c r="F15" s="2"/>
    </row>
    <row r="16" spans="1:6">
      <c r="A16" s="2"/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2"/>
    </row>
    <row r="19" spans="1:6">
      <c r="A19" s="2"/>
      <c r="B19" s="2"/>
      <c r="C19" s="2"/>
      <c r="D19" s="2"/>
      <c r="E19" s="2"/>
      <c r="F19" s="2"/>
    </row>
    <row r="20" spans="1:6">
      <c r="A20" s="2"/>
      <c r="B20" s="2"/>
      <c r="C20" s="2"/>
      <c r="D20" s="2"/>
      <c r="E20" s="2"/>
      <c r="F20" s="2"/>
    </row>
    <row r="21" spans="1:6">
      <c r="A21" s="2"/>
      <c r="B21" s="2"/>
      <c r="C21" s="2"/>
      <c r="D21" s="2"/>
      <c r="E21" s="2"/>
      <c r="F21" s="2"/>
    </row>
    <row r="22" spans="1:6">
      <c r="A22" s="2"/>
      <c r="B22" s="2"/>
      <c r="C22" s="2"/>
      <c r="D22" s="2"/>
      <c r="E22" s="2"/>
      <c r="F22" s="2"/>
    </row>
    <row r="23" spans="1:6">
      <c r="A23" s="2"/>
      <c r="B23" s="2"/>
      <c r="C23" s="2"/>
      <c r="D23" s="2"/>
      <c r="E23" s="2"/>
      <c r="F23" s="2"/>
    </row>
    <row r="24" spans="1:6">
      <c r="A24" s="2"/>
      <c r="B24" s="2"/>
      <c r="C24" s="2"/>
      <c r="D24" s="2"/>
      <c r="E24" s="2"/>
      <c r="F24" s="2"/>
    </row>
    <row r="25" spans="1:6">
      <c r="A25" s="2"/>
      <c r="B25" s="2"/>
      <c r="C25" s="2"/>
      <c r="D25" s="2"/>
      <c r="E25" s="2"/>
      <c r="F25" s="2"/>
    </row>
    <row r="26" spans="1:6">
      <c r="A26" s="2"/>
      <c r="B26" s="2"/>
      <c r="C26" s="2"/>
      <c r="D26" s="2"/>
      <c r="E26" s="2"/>
      <c r="F26" s="2"/>
    </row>
    <row r="27" spans="1:6">
      <c r="A27" s="2"/>
      <c r="B27" s="2"/>
      <c r="C27" s="2"/>
      <c r="D27" s="2"/>
      <c r="E27" s="2"/>
      <c r="F27" s="2"/>
    </row>
    <row r="28" spans="1:6">
      <c r="A28" s="2"/>
      <c r="B28" s="2"/>
      <c r="C28" s="2"/>
      <c r="D28" s="2"/>
      <c r="E28" s="2"/>
      <c r="F28" s="2"/>
    </row>
    <row r="29" spans="1:6">
      <c r="A29" s="2"/>
      <c r="B29" s="2"/>
      <c r="C29" s="2"/>
      <c r="D29" s="2"/>
      <c r="E29" s="2"/>
      <c r="F29" s="2"/>
    </row>
    <row r="30" spans="1:6">
      <c r="A30" s="2"/>
      <c r="B30" s="2"/>
      <c r="C30" s="2"/>
      <c r="D30" s="2"/>
      <c r="E30" s="2"/>
      <c r="F30" s="2"/>
    </row>
    <row r="31" spans="1:6">
      <c r="A31" s="2"/>
      <c r="B31" s="2"/>
      <c r="C31" s="2"/>
      <c r="D31" s="2"/>
      <c r="E31" s="2"/>
      <c r="F31" s="2"/>
    </row>
    <row r="32" spans="1:6">
      <c r="A32" s="2"/>
      <c r="B32" s="2"/>
      <c r="C32" s="2"/>
      <c r="D32" s="2"/>
      <c r="E32" s="2"/>
      <c r="F32" s="2"/>
    </row>
    <row r="33" spans="1:6">
      <c r="A33" s="2"/>
      <c r="B33" s="2"/>
      <c r="C33" s="2"/>
      <c r="D33" s="2"/>
      <c r="E33" s="2"/>
      <c r="F33" s="2"/>
    </row>
    <row r="34" spans="1:6">
      <c r="A34" s="2"/>
      <c r="B34" s="2"/>
      <c r="C34" s="2"/>
      <c r="D34" s="2"/>
      <c r="E34" s="2"/>
      <c r="F34" s="2"/>
    </row>
    <row r="35" spans="1:6">
      <c r="A35" s="2"/>
      <c r="B35" s="2"/>
      <c r="C35" s="2"/>
      <c r="D35" s="2"/>
      <c r="E35" s="2"/>
      <c r="F35" s="2"/>
    </row>
    <row r="36" spans="1:6">
      <c r="A36" s="2"/>
      <c r="B36" s="2"/>
      <c r="C36" s="2"/>
      <c r="D36" s="2"/>
      <c r="E36" s="2"/>
      <c r="F36" s="2"/>
    </row>
    <row r="37" spans="1:6">
      <c r="A37" s="2"/>
      <c r="B37" s="2"/>
      <c r="C37" s="2"/>
      <c r="D37" s="2"/>
      <c r="E37" s="2"/>
      <c r="F37" s="2"/>
    </row>
    <row r="38" spans="1:6">
      <c r="A38" s="2"/>
      <c r="B38" s="2"/>
      <c r="C38" s="2"/>
      <c r="D38" s="2"/>
      <c r="E38" s="2"/>
      <c r="F38" s="2"/>
    </row>
    <row r="39" spans="1:6">
      <c r="A39" s="2"/>
      <c r="B39" s="2"/>
      <c r="C39" s="2"/>
      <c r="D39" s="2"/>
      <c r="E39" s="2"/>
      <c r="F39" s="2"/>
    </row>
    <row r="40" spans="1:6">
      <c r="A40" s="2"/>
      <c r="B40" s="2"/>
      <c r="C40" s="2"/>
      <c r="D40" s="2"/>
      <c r="E40" s="2"/>
      <c r="F40" s="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0"/>
  <sheetViews>
    <sheetView workbookViewId="0">
      <selection activeCell="D6" sqref="D6"/>
    </sheetView>
  </sheetViews>
  <sheetFormatPr defaultRowHeight="14.25"/>
  <cols>
    <col min="1" max="1" width="32" customWidth="1"/>
    <col min="2" max="2" width="18" customWidth="1"/>
    <col min="3" max="4" width="24" customWidth="1"/>
    <col min="5" max="5" width="45" customWidth="1"/>
  </cols>
  <sheetData>
    <row r="1" spans="1:6" ht="58.5" customHeight="1">
      <c r="A1" s="1" t="s">
        <v>62</v>
      </c>
      <c r="B1" s="1"/>
      <c r="C1" s="1"/>
      <c r="D1" s="1"/>
      <c r="E1" s="1"/>
      <c r="F1" s="1"/>
    </row>
    <row r="2" spans="1:6" ht="15">
      <c r="A2" s="4" t="s">
        <v>63</v>
      </c>
      <c r="B2" s="4" t="s">
        <v>64</v>
      </c>
      <c r="C2" s="4" t="s">
        <v>65</v>
      </c>
      <c r="D2" s="2"/>
      <c r="E2" s="2"/>
      <c r="F2" s="2"/>
    </row>
    <row r="3" spans="1:6" ht="29.25">
      <c r="A3" s="2" t="s">
        <v>66</v>
      </c>
      <c r="B3" s="17">
        <f>'Break-Even Model'!B10</f>
        <v>0</v>
      </c>
      <c r="C3" s="2" t="s">
        <v>67</v>
      </c>
      <c r="D3" s="2"/>
      <c r="E3" s="2"/>
      <c r="F3" s="2"/>
    </row>
    <row r="4" spans="1:6" ht="29.25">
      <c r="A4" s="2" t="s">
        <v>68</v>
      </c>
      <c r="B4" s="17">
        <v>0</v>
      </c>
      <c r="C4" s="2" t="s">
        <v>69</v>
      </c>
      <c r="D4" s="2"/>
      <c r="E4" s="2"/>
      <c r="F4" s="2"/>
    </row>
    <row r="5" spans="1:6" ht="29.25">
      <c r="A5" s="2" t="s">
        <v>61</v>
      </c>
      <c r="B5" s="18" t="str">
        <f>'Break-Even Model'!B24</f>
        <v/>
      </c>
      <c r="C5" s="2" t="s">
        <v>70</v>
      </c>
      <c r="D5" s="2"/>
      <c r="E5" s="2"/>
      <c r="F5" s="2"/>
    </row>
    <row r="6" spans="1:6" ht="29.25">
      <c r="A6" s="2" t="s">
        <v>43</v>
      </c>
      <c r="B6" s="17">
        <f>'Break-Even Model'!B25</f>
        <v>0</v>
      </c>
      <c r="C6" s="2" t="s">
        <v>71</v>
      </c>
      <c r="D6" s="2"/>
      <c r="E6" s="2"/>
      <c r="F6" s="2"/>
    </row>
    <row r="7" spans="1:6" ht="18">
      <c r="A7" s="2" t="s">
        <v>45</v>
      </c>
      <c r="B7" s="19" t="str">
        <f>'Break-Even Model'!B26</f>
        <v/>
      </c>
      <c r="C7" s="2" t="s">
        <v>72</v>
      </c>
      <c r="D7" s="2"/>
      <c r="E7" s="2"/>
      <c r="F7" s="2"/>
    </row>
    <row r="8" spans="1:6">
      <c r="A8" s="2"/>
      <c r="B8" s="2"/>
      <c r="C8" s="2"/>
      <c r="D8" s="2"/>
      <c r="E8" s="2"/>
      <c r="F8" s="2"/>
    </row>
    <row r="9" spans="1:6" ht="15">
      <c r="A9" s="8" t="s">
        <v>73</v>
      </c>
      <c r="B9" s="8"/>
      <c r="C9" s="8"/>
      <c r="D9" s="2"/>
      <c r="E9" s="2"/>
      <c r="F9" s="2"/>
    </row>
    <row r="10" spans="1:6" ht="45">
      <c r="A10" s="2" t="s">
        <v>74</v>
      </c>
      <c r="B10" s="20">
        <f>'Break-Even Model'!B25</f>
        <v>0</v>
      </c>
      <c r="C10" s="2" t="s">
        <v>75</v>
      </c>
      <c r="D10" s="2"/>
      <c r="E10" s="2"/>
      <c r="F10" s="2"/>
    </row>
    <row r="11" spans="1:6">
      <c r="A11" s="2"/>
      <c r="B11" s="2"/>
      <c r="C11" s="2"/>
      <c r="D11" s="2"/>
      <c r="E11" s="2"/>
      <c r="F11" s="2"/>
    </row>
    <row r="12" spans="1:6">
      <c r="A12" s="2"/>
      <c r="B12" s="2"/>
      <c r="C12" s="2"/>
      <c r="D12" s="2"/>
      <c r="E12" s="2"/>
      <c r="F12" s="2"/>
    </row>
    <row r="13" spans="1:6">
      <c r="A13" s="2"/>
      <c r="B13" s="2"/>
      <c r="C13" s="2"/>
      <c r="D13" s="2"/>
      <c r="E13" s="2"/>
      <c r="F13" s="2"/>
    </row>
    <row r="14" spans="1:6">
      <c r="A14" s="2"/>
      <c r="B14" s="2"/>
      <c r="C14" s="2"/>
      <c r="D14" s="2"/>
      <c r="E14" s="2"/>
      <c r="F14" s="2"/>
    </row>
    <row r="15" spans="1:6">
      <c r="A15" s="2"/>
      <c r="B15" s="2"/>
      <c r="C15" s="2"/>
      <c r="D15" s="2"/>
      <c r="E15" s="2"/>
      <c r="F15" s="2"/>
    </row>
    <row r="16" spans="1:6">
      <c r="A16" s="2"/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2"/>
    </row>
    <row r="19" spans="1:6">
      <c r="A19" s="2"/>
      <c r="B19" s="2"/>
      <c r="C19" s="2"/>
      <c r="D19" s="2"/>
      <c r="E19" s="2"/>
      <c r="F19" s="2"/>
    </row>
    <row r="20" spans="1:6">
      <c r="A20" s="2"/>
      <c r="B20" s="2"/>
      <c r="C20" s="2"/>
      <c r="D20" s="2"/>
      <c r="E20" s="2"/>
      <c r="F20" s="2"/>
    </row>
    <row r="21" spans="1:6">
      <c r="A21" s="2"/>
      <c r="B21" s="2"/>
      <c r="C21" s="2"/>
      <c r="D21" s="2"/>
      <c r="E21" s="2"/>
      <c r="F21" s="2"/>
    </row>
    <row r="22" spans="1:6">
      <c r="A22" s="2"/>
      <c r="B22" s="2"/>
      <c r="C22" s="2"/>
      <c r="D22" s="2"/>
      <c r="E22" s="2"/>
      <c r="F22" s="2"/>
    </row>
    <row r="23" spans="1:6">
      <c r="A23" s="2"/>
      <c r="B23" s="2"/>
      <c r="C23" s="2"/>
      <c r="D23" s="2"/>
      <c r="E23" s="2"/>
      <c r="F23" s="2"/>
    </row>
    <row r="24" spans="1:6">
      <c r="A24" s="2"/>
      <c r="B24" s="2"/>
      <c r="C24" s="2"/>
      <c r="D24" s="2"/>
      <c r="E24" s="2"/>
      <c r="F24" s="2"/>
    </row>
    <row r="25" spans="1:6">
      <c r="A25" s="2"/>
      <c r="B25" s="2"/>
      <c r="C25" s="2"/>
      <c r="D25" s="2"/>
      <c r="E25" s="2"/>
      <c r="F25" s="2"/>
    </row>
    <row r="26" spans="1:6">
      <c r="A26" s="2"/>
      <c r="B26" s="2"/>
      <c r="C26" s="2"/>
      <c r="D26" s="2"/>
      <c r="E26" s="2"/>
      <c r="F26" s="2"/>
    </row>
    <row r="27" spans="1:6">
      <c r="A27" s="2"/>
      <c r="B27" s="2"/>
      <c r="C27" s="2"/>
      <c r="D27" s="2"/>
      <c r="E27" s="2"/>
      <c r="F27" s="2"/>
    </row>
    <row r="28" spans="1:6">
      <c r="A28" s="2"/>
      <c r="B28" s="2"/>
      <c r="C28" s="2"/>
      <c r="D28" s="2"/>
      <c r="E28" s="2"/>
      <c r="F28" s="2"/>
    </row>
    <row r="29" spans="1:6">
      <c r="A29" s="2"/>
      <c r="B29" s="2"/>
      <c r="C29" s="2"/>
      <c r="D29" s="2"/>
      <c r="E29" s="2"/>
      <c r="F29" s="2"/>
    </row>
    <row r="30" spans="1:6">
      <c r="A30" s="2"/>
      <c r="B30" s="2"/>
      <c r="C30" s="2"/>
      <c r="D30" s="2"/>
      <c r="E30" s="2"/>
      <c r="F30" s="2"/>
    </row>
    <row r="31" spans="1:6">
      <c r="A31" s="2"/>
      <c r="B31" s="2"/>
      <c r="C31" s="2"/>
      <c r="D31" s="2"/>
      <c r="E31" s="2"/>
      <c r="F31" s="2"/>
    </row>
    <row r="32" spans="1:6">
      <c r="A32" s="2"/>
      <c r="B32" s="2"/>
      <c r="C32" s="2"/>
      <c r="D32" s="2"/>
      <c r="E32" s="2"/>
      <c r="F32" s="2"/>
    </row>
    <row r="33" spans="1:6">
      <c r="A33" s="2"/>
      <c r="B33" s="2"/>
      <c r="C33" s="2"/>
      <c r="D33" s="2"/>
      <c r="E33" s="2"/>
      <c r="F33" s="2"/>
    </row>
    <row r="34" spans="1:6">
      <c r="A34" s="2"/>
      <c r="B34" s="2"/>
      <c r="C34" s="2"/>
      <c r="D34" s="2"/>
      <c r="E34" s="2"/>
      <c r="F34" s="2"/>
    </row>
    <row r="35" spans="1:6">
      <c r="A35" s="2"/>
      <c r="B35" s="2"/>
      <c r="C35" s="2"/>
      <c r="D35" s="2"/>
      <c r="E35" s="2"/>
      <c r="F35" s="2"/>
    </row>
    <row r="36" spans="1:6">
      <c r="A36" s="2"/>
      <c r="B36" s="2"/>
      <c r="C36" s="2"/>
      <c r="D36" s="2"/>
      <c r="E36" s="2"/>
      <c r="F36" s="2"/>
    </row>
    <row r="37" spans="1:6">
      <c r="A37" s="2"/>
      <c r="B37" s="2"/>
      <c r="C37" s="2"/>
      <c r="D37" s="2"/>
      <c r="E37" s="2"/>
      <c r="F37" s="2"/>
    </row>
    <row r="38" spans="1:6">
      <c r="A38" s="2"/>
      <c r="B38" s="2"/>
      <c r="C38" s="2"/>
      <c r="D38" s="2"/>
      <c r="E38" s="2"/>
      <c r="F38" s="2"/>
    </row>
    <row r="39" spans="1:6">
      <c r="A39" s="2"/>
      <c r="B39" s="2"/>
      <c r="C39" s="2"/>
      <c r="D39" s="2"/>
      <c r="E39" s="2"/>
      <c r="F39" s="2"/>
    </row>
    <row r="40" spans="1:6">
      <c r="A40" s="2"/>
      <c r="B40" s="2"/>
      <c r="C40" s="2"/>
      <c r="D40" s="2"/>
      <c r="E40" s="2"/>
      <c r="F4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Break-Even Model</vt:lpstr>
      <vt:lpstr>3-Year Cash Flow</vt:lpstr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Brady, Catherine</dc:creator>
  <cp:lastModifiedBy>Brady, Catherine</cp:lastModifiedBy>
  <dcterms:created xsi:type="dcterms:W3CDTF">2026-07-09T20:55:41Z</dcterms:created>
  <dcterms:modified xsi:type="dcterms:W3CDTF">2026-07-12T20:18:07Z</dcterms:modified>
</cp:coreProperties>
</file>